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<sst xmlns="http://schemas.openxmlformats.org/spreadsheetml/2006/main" count="146" uniqueCount="113">
  <si>
    <t>POH HUAT RESOURCES HOLDINGS BERHAD</t>
  </si>
  <si>
    <t>The Board of Directors is pleased to announce the following:</t>
  </si>
  <si>
    <t>UNAUDITED 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</si>
  <si>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</si>
  <si>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</si>
  <si>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</si>
  <si>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</si>
  <si>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</si>
  <si>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</si>
  <si>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</si>
  <si>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</si>
  <si>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</si>
  <si>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RM'000</t>
  </si>
  <si>
    <t>1.</t>
  </si>
  <si>
    <t>(a)</t>
  </si>
  <si>
    <t>(b)</t>
  </si>
  <si>
    <t>Investment income</t>
  </si>
  <si>
    <t>(c)</t>
  </si>
  <si>
    <t>2.</t>
  </si>
  <si>
    <t>exceptional items, income tax,</t>
  </si>
  <si>
    <t>minority interests and</t>
  </si>
  <si>
    <t>extraordinary items</t>
  </si>
  <si>
    <t>Depreciation and amortisation,</t>
  </si>
  <si>
    <t>(d)</t>
  </si>
  <si>
    <t>Exceptional items</t>
  </si>
  <si>
    <t>(e)</t>
  </si>
  <si>
    <t>(f)</t>
  </si>
  <si>
    <t xml:space="preserve"> </t>
  </si>
  <si>
    <t>associated companies</t>
  </si>
  <si>
    <t>(g)</t>
  </si>
  <si>
    <t>(h)</t>
  </si>
  <si>
    <t>(i)</t>
  </si>
  <si>
    <t>before deducting minority</t>
  </si>
  <si>
    <t>interests</t>
  </si>
  <si>
    <t>(ii)</t>
  </si>
  <si>
    <t>(j)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</si>
  <si>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</si>
  <si>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</si>
  <si>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</si>
  <si>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</si>
  <si>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</si>
  <si>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</si>
  <si>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</si>
  <si>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3.</t>
  </si>
  <si>
    <t>Earnings per share based on</t>
  </si>
  <si>
    <t>provision for preference</t>
  </si>
  <si>
    <t>dividends, if any:-</t>
  </si>
  <si>
    <t>Basic (based on</t>
  </si>
  <si>
    <t xml:space="preserve">Fully diluted </t>
  </si>
  <si>
    <t>AS AT</t>
  </si>
  <si>
    <t>END OF</t>
  </si>
  <si>
    <t>PRECEDING</t>
  </si>
  <si>
    <t>FINANCIAL</t>
  </si>
  <si>
    <t>YEAR ENDED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</si>
  <si>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</si>
  <si>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</si>
  <si>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</si>
  <si>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</si>
  <si>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</si>
  <si>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</si>
  <si>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</si>
  <si>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</si>
  <si>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</si>
  <si>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</si>
  <si>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</si>
  <si>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</si>
  <si>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</si>
  <si>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</si>
  <si>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</si>
  <si>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</si>
  <si>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</si>
  <si>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</si>
  <si>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</si>
  <si>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</si>
  <si>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</si>
  <si>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Capital Reserve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</si>
  <si>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</si>
  <si>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</si>
  <si>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</si>
  <si>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</si>
  <si>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</si>
  <si>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(sen)</t>
  </si>
  <si>
    <t>46,000,000 ordinary shares) -(sen)</t>
  </si>
  <si>
    <t>Dividend Payable</t>
  </si>
  <si>
    <t>Revenue</t>
  </si>
  <si>
    <t>Other income</t>
  </si>
  <si>
    <t>cost, depreciation and amortisation,</t>
  </si>
  <si>
    <t>Finance Cost</t>
  </si>
  <si>
    <t>income tax, minority interests</t>
  </si>
  <si>
    <t>and extraordinary items</t>
  </si>
  <si>
    <t>Share of profits and losses</t>
  </si>
  <si>
    <t>of associated companies</t>
  </si>
  <si>
    <t>Profit/(loss) before income tax, minority</t>
  </si>
  <si>
    <t>interests and extraordinary items after</t>
  </si>
  <si>
    <t>share of profit and losses of</t>
  </si>
  <si>
    <t>Profit/(loss) after income tax</t>
  </si>
  <si>
    <t>Minority interests</t>
  </si>
  <si>
    <t>Pre-acquisition profit/(loss),</t>
  </si>
  <si>
    <t>if applicable</t>
  </si>
  <si>
    <t>Net profit/(loss) from ordinary</t>
  </si>
  <si>
    <t>activities attributable to members of the</t>
  </si>
  <si>
    <t>(m)</t>
  </si>
  <si>
    <t>Net profit/(loss) attributable to</t>
  </si>
  <si>
    <t>members of the company</t>
  </si>
  <si>
    <t>2(m) above after deducting any</t>
  </si>
  <si>
    <t>Profit/(loss) before finance</t>
  </si>
  <si>
    <t>Profit/(loss) before</t>
  </si>
  <si>
    <t>Income Tax</t>
  </si>
  <si>
    <t>31/10/2001</t>
  </si>
  <si>
    <t>UNAUDITED RESULTS OF THE GROUP FOR THE 1st. QUARTER ENDED 31ST JANUARY 2002</t>
  </si>
  <si>
    <t>31/01/2002</t>
  </si>
  <si>
    <t>31/01/2001</t>
  </si>
  <si>
    <t>UNAUDITED CONSOLIDATED BALANCE SHEET AS AT 31ST JANUARY 2002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</si>
</sst>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0" xfId="0" applyFont="1" applyAlignment="1" quotePrefix="1">
      <alignment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2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2" xfId="15" applyNumberFormat="1" applyFont="1" applyBorder="1" applyAlignment="1">
      <alignment horizontal="right"/>
    </xf>
    <xf numFmtId="173" fontId="3" fillId="0" borderId="7" xfId="15" applyNumberFormat="1" applyFont="1" applyBorder="1" applyAlignment="1">
      <alignment horizontal="center"/>
    </xf>
    <xf numFmtId="173" fontId="3" fillId="0" borderId="8" xfId="15" applyNumberFormat="1" applyFont="1" applyBorder="1" applyAlignment="1">
      <alignment horizontal="center"/>
    </xf>
    <xf numFmtId="173" fontId="3" fillId="0" borderId="7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center"/>
    </xf>
    <xf numFmtId="43" fontId="3" fillId="0" borderId="0" xfId="15" applyFont="1" applyAlignment="1">
      <alignment horizontal="center"/>
    </xf>
    <xf numFmtId="0" fontId="3" fillId="0" borderId="0" xfId="0" applyFont="1" applyAlignment="1">
      <alignment horizontal="left"/>
    </xf>
    <xf numFmtId="173" fontId="3" fillId="0" borderId="0" xfId="15" applyNumberFormat="1" applyFont="1" applyAlignment="1">
      <alignment horizontal="left"/>
    </xf>
    <xf numFmtId="37" fontId="3" fillId="0" borderId="0" xfId="0" applyNumberFormat="1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43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workbookViewId="0" topLeftCell="C34">
      <selection activeCell="C34" sqref="C34"/>
    </sheetView>
  </sheetViews>
  <sheetFormatPr defaultColWidth="9.140625" defaultRowHeight="12.75"/>
  <cols>
    <col min="1" max="1" width="4.28125" style="10" customWidth="1"/>
    <col min="2" max="3" width="4.28125" style="5" customWidth="1"/>
    <col min="4" max="4" width="9.140625" style="5" customWidth="1"/>
    <col min="5" max="5" width="24.28125" style="5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4" customWidth="1"/>
    <col min="11" max="11" width="1.7109375" style="3" customWidth="1"/>
    <col min="12" max="12" width="19.00390625" style="3" customWidth="1"/>
    <col min="13" max="19" width="17.57421875" style="3" customWidth="1"/>
    <col min="20" max="22" width="17.57421875" style="5" customWidth="1"/>
    <col min="23" max="28" width="19.140625" style="5" customWidth="1"/>
    <col min="29" max="16384" width="9.140625" style="5" customWidth="1"/>
  </cols>
  <sheetData>
    <row r="1" spans="1:5" ht="23.25">
      <c r="A1" s="1" t="s">
        <v>0</v>
      </c>
      <c r="B1" s="2"/>
      <c r="C1" s="2"/>
      <c r="D1" s="2"/>
      <c r="E1" s="2"/>
    </row>
    <row r="2" spans="1:12" ht="14.25" customHeight="1">
      <c r="A2" s="1"/>
      <c r="B2" s="2"/>
      <c r="C2" s="2"/>
      <c r="D2" s="2"/>
      <c r="E2" s="2"/>
      <c r="L2" s="6"/>
    </row>
    <row r="3" ht="14.25">
      <c r="A3" s="5" t="s">
        <v>1</v>
      </c>
    </row>
    <row r="4" spans="1:19" s="7" customFormat="1" ht="14.25">
      <c r="A4" s="7" t="s">
        <v>109</v>
      </c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</row>
    <row r="6" ht="15">
      <c r="A6" s="10" t="s">
        <v>2</v>
      </c>
    </row>
    <row r="8" spans="6:12" ht="15">
      <c r="F8" s="11"/>
      <c r="G8" s="11" t="s">
        <v>3</v>
      </c>
      <c r="H8" s="11"/>
      <c r="I8" s="11"/>
      <c r="J8" s="12"/>
      <c r="K8" s="11" t="s">
        <v>4</v>
      </c>
      <c r="L8" s="11"/>
    </row>
    <row r="9" spans="1:19" s="14" customFormat="1" ht="12.75">
      <c r="A9" s="13"/>
      <c r="F9" s="15" t="s">
        <v>5</v>
      </c>
      <c r="G9" s="15"/>
      <c r="H9" s="15" t="s">
        <v>6</v>
      </c>
      <c r="I9" s="15"/>
      <c r="J9" s="16" t="s">
        <v>5</v>
      </c>
      <c r="K9" s="15"/>
      <c r="L9" s="15" t="s">
        <v>6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 t="s">
        <v>7</v>
      </c>
      <c r="G10" s="15"/>
      <c r="H10" s="15" t="s">
        <v>7</v>
      </c>
      <c r="I10" s="15"/>
      <c r="J10" s="16" t="s">
        <v>7</v>
      </c>
      <c r="K10" s="15"/>
      <c r="L10" s="15" t="s">
        <v>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5" t="s">
        <v>8</v>
      </c>
      <c r="G11" s="15"/>
      <c r="H11" s="15" t="s">
        <v>9</v>
      </c>
      <c r="I11" s="15"/>
      <c r="J11" s="16" t="s">
        <v>10</v>
      </c>
      <c r="K11" s="15"/>
      <c r="L11" s="15" t="s">
        <v>9</v>
      </c>
      <c r="M11" s="17"/>
      <c r="N11" s="17"/>
      <c r="O11" s="17"/>
      <c r="P11" s="17"/>
      <c r="Q11" s="17"/>
      <c r="R11" s="17"/>
      <c r="S11" s="17"/>
    </row>
    <row r="12" spans="1:19" s="14" customFormat="1" ht="12.75">
      <c r="A12" s="13"/>
      <c r="F12" s="15"/>
      <c r="G12" s="15"/>
      <c r="H12" s="15" t="s">
        <v>8</v>
      </c>
      <c r="I12" s="15"/>
      <c r="J12" s="16"/>
      <c r="K12" s="15"/>
      <c r="L12" s="15" t="s">
        <v>11</v>
      </c>
      <c r="M12" s="17"/>
      <c r="N12" s="17"/>
      <c r="O12" s="17"/>
      <c r="P12" s="17"/>
      <c r="Q12" s="17"/>
      <c r="R12" s="17"/>
      <c r="S12" s="17"/>
    </row>
    <row r="13" spans="1:19" s="14" customFormat="1" ht="12.75">
      <c r="A13" s="13"/>
      <c r="F13" s="18" t="s">
        <v>110</v>
      </c>
      <c r="G13" s="15"/>
      <c r="H13" s="18" t="s">
        <v>111</v>
      </c>
      <c r="I13" s="15"/>
      <c r="J13" s="18" t="s">
        <v>110</v>
      </c>
      <c r="K13" s="15"/>
      <c r="L13" s="18" t="s">
        <v>111</v>
      </c>
      <c r="M13" s="17"/>
      <c r="N13" s="17"/>
      <c r="O13" s="17"/>
      <c r="P13" s="17"/>
      <c r="Q13" s="17"/>
      <c r="R13" s="17"/>
      <c r="S13" s="17"/>
    </row>
    <row r="14" spans="6:12" ht="15">
      <c r="F14" s="3" t="s">
        <v>12</v>
      </c>
      <c r="H14" s="3" t="s">
        <v>12</v>
      </c>
      <c r="J14" s="4" t="s">
        <v>12</v>
      </c>
      <c r="L14" s="3" t="s">
        <v>12</v>
      </c>
    </row>
    <row r="15" ht="15">
      <c r="F15" s="4"/>
    </row>
    <row r="16" spans="1:12" ht="15">
      <c r="A16" s="19" t="s">
        <v>13</v>
      </c>
      <c r="B16" s="5" t="s">
        <v>14</v>
      </c>
      <c r="C16" s="5" t="s">
        <v>84</v>
      </c>
      <c r="F16" s="45">
        <v>33644</v>
      </c>
      <c r="G16" s="43"/>
      <c r="H16" s="45">
        <v>33435</v>
      </c>
      <c r="I16" s="43"/>
      <c r="J16" s="45">
        <v>33644</v>
      </c>
      <c r="K16" s="43"/>
      <c r="L16" s="45">
        <v>33435</v>
      </c>
    </row>
    <row r="17" spans="2:12" ht="17.25" customHeight="1">
      <c r="B17" s="5" t="s">
        <v>15</v>
      </c>
      <c r="C17" s="5" t="s">
        <v>16</v>
      </c>
      <c r="F17" s="46">
        <v>0</v>
      </c>
      <c r="G17" s="43"/>
      <c r="H17" s="46">
        <v>0</v>
      </c>
      <c r="I17" s="43"/>
      <c r="J17" s="46">
        <f>F17</f>
        <v>0</v>
      </c>
      <c r="K17" s="43"/>
      <c r="L17" s="46">
        <f>H17</f>
        <v>0</v>
      </c>
    </row>
    <row r="18" spans="6:12" ht="17.25" customHeight="1">
      <c r="F18" s="43"/>
      <c r="G18" s="43"/>
      <c r="H18" s="43"/>
      <c r="I18" s="43"/>
      <c r="J18" s="43"/>
      <c r="K18" s="43"/>
      <c r="L18" s="43"/>
    </row>
    <row r="19" spans="2:12" ht="15">
      <c r="B19" s="5" t="s">
        <v>17</v>
      </c>
      <c r="C19" s="5" t="s">
        <v>85</v>
      </c>
      <c r="F19" s="45">
        <v>91</v>
      </c>
      <c r="G19" s="43"/>
      <c r="H19" s="45">
        <v>157</v>
      </c>
      <c r="I19" s="43"/>
      <c r="J19" s="45">
        <v>91</v>
      </c>
      <c r="K19" s="43"/>
      <c r="L19" s="45">
        <v>157</v>
      </c>
    </row>
    <row r="20" spans="6:12" ht="15">
      <c r="F20" s="43"/>
      <c r="G20" s="43"/>
      <c r="H20" s="43"/>
      <c r="I20" s="43"/>
      <c r="J20" s="43"/>
      <c r="K20" s="43"/>
      <c r="L20" s="43"/>
    </row>
    <row r="21" spans="1:12" ht="15">
      <c r="A21" s="19" t="s">
        <v>18</v>
      </c>
      <c r="B21" s="5" t="s">
        <v>14</v>
      </c>
      <c r="C21" s="5" t="s">
        <v>105</v>
      </c>
      <c r="F21" s="43">
        <f>F30+F27+F28+F29</f>
        <v>3262</v>
      </c>
      <c r="G21" s="43"/>
      <c r="H21" s="43">
        <v>4419</v>
      </c>
      <c r="I21" s="43"/>
      <c r="J21" s="43">
        <f>J30+J27+J28+J29</f>
        <v>3262</v>
      </c>
      <c r="K21" s="43"/>
      <c r="L21" s="43">
        <v>4419</v>
      </c>
    </row>
    <row r="22" spans="3:12" ht="15">
      <c r="C22" s="5" t="s">
        <v>86</v>
      </c>
      <c r="F22" s="43"/>
      <c r="G22" s="43"/>
      <c r="H22" s="43"/>
      <c r="I22" s="43"/>
      <c r="J22" s="43"/>
      <c r="K22" s="43"/>
      <c r="L22" s="43"/>
    </row>
    <row r="23" spans="3:12" ht="15">
      <c r="C23" s="5" t="s">
        <v>19</v>
      </c>
      <c r="F23" s="43"/>
      <c r="G23" s="43"/>
      <c r="H23" s="43"/>
      <c r="I23" s="43"/>
      <c r="J23" s="43"/>
      <c r="K23" s="43"/>
      <c r="L23" s="43"/>
    </row>
    <row r="24" spans="3:12" ht="15">
      <c r="C24" s="5" t="s">
        <v>20</v>
      </c>
      <c r="F24" s="43"/>
      <c r="G24" s="43"/>
      <c r="H24" s="43"/>
      <c r="I24" s="43"/>
      <c r="J24" s="43"/>
      <c r="K24" s="43"/>
      <c r="L24" s="43"/>
    </row>
    <row r="25" spans="3:12" ht="15">
      <c r="C25" s="5" t="s">
        <v>21</v>
      </c>
      <c r="F25" s="43"/>
      <c r="G25" s="43"/>
      <c r="H25" s="43"/>
      <c r="I25" s="43"/>
      <c r="J25" s="43"/>
      <c r="K25" s="43"/>
      <c r="L25" s="43"/>
    </row>
    <row r="26" spans="6:12" ht="15">
      <c r="F26" s="43"/>
      <c r="G26" s="43"/>
      <c r="H26" s="43"/>
      <c r="I26" s="43"/>
      <c r="J26" s="43"/>
      <c r="K26" s="43"/>
      <c r="L26" s="43"/>
    </row>
    <row r="27" spans="2:12" ht="15">
      <c r="B27" s="5" t="s">
        <v>15</v>
      </c>
      <c r="C27" s="5" t="s">
        <v>87</v>
      </c>
      <c r="F27" s="43">
        <v>209</v>
      </c>
      <c r="G27" s="43"/>
      <c r="H27" s="43">
        <v>402</v>
      </c>
      <c r="I27" s="43"/>
      <c r="J27" s="43">
        <f>F27</f>
        <v>209</v>
      </c>
      <c r="K27" s="43"/>
      <c r="L27" s="43">
        <v>402</v>
      </c>
    </row>
    <row r="28" spans="2:12" ht="15">
      <c r="B28" s="5" t="s">
        <v>17</v>
      </c>
      <c r="C28" s="5" t="s">
        <v>22</v>
      </c>
      <c r="F28" s="43">
        <v>1093</v>
      </c>
      <c r="G28" s="43"/>
      <c r="H28" s="43">
        <v>992</v>
      </c>
      <c r="I28" s="43"/>
      <c r="J28" s="43">
        <f>F28</f>
        <v>1093</v>
      </c>
      <c r="K28" s="43"/>
      <c r="L28" s="43">
        <v>992</v>
      </c>
    </row>
    <row r="29" spans="2:12" ht="15">
      <c r="B29" s="5" t="s">
        <v>23</v>
      </c>
      <c r="C29" s="5" t="s">
        <v>24</v>
      </c>
      <c r="F29" s="47">
        <v>0</v>
      </c>
      <c r="G29" s="43"/>
      <c r="H29" s="47">
        <v>0</v>
      </c>
      <c r="I29" s="43"/>
      <c r="J29" s="45">
        <f>F29</f>
        <v>0</v>
      </c>
      <c r="K29" s="43"/>
      <c r="L29" s="45">
        <f>H29</f>
        <v>0</v>
      </c>
    </row>
    <row r="30" spans="2:12" ht="15">
      <c r="B30" s="5" t="s">
        <v>25</v>
      </c>
      <c r="C30" s="5" t="s">
        <v>106</v>
      </c>
      <c r="F30" s="43">
        <v>1960</v>
      </c>
      <c r="G30" s="43"/>
      <c r="H30" s="43">
        <f>H21-H27-H28-H29</f>
        <v>3025</v>
      </c>
      <c r="I30" s="43"/>
      <c r="J30" s="43">
        <v>1960</v>
      </c>
      <c r="K30" s="43"/>
      <c r="L30" s="43">
        <v>3025</v>
      </c>
    </row>
    <row r="31" spans="3:12" ht="15">
      <c r="C31" s="5" t="s">
        <v>88</v>
      </c>
      <c r="F31" s="43"/>
      <c r="G31" s="43"/>
      <c r="H31" s="43"/>
      <c r="I31" s="43"/>
      <c r="J31" s="43"/>
      <c r="K31" s="43"/>
      <c r="L31" s="43"/>
    </row>
    <row r="32" spans="3:12" ht="15">
      <c r="C32" s="5" t="s">
        <v>89</v>
      </c>
      <c r="F32" s="43"/>
      <c r="G32" s="43"/>
      <c r="H32" s="43"/>
      <c r="I32" s="43"/>
      <c r="J32" s="43"/>
      <c r="K32" s="43"/>
      <c r="L32" s="43"/>
    </row>
    <row r="33" spans="6:12" ht="15">
      <c r="F33" s="43"/>
      <c r="G33" s="43"/>
      <c r="H33" s="43"/>
      <c r="I33" s="43"/>
      <c r="J33" s="43"/>
      <c r="K33" s="43"/>
      <c r="L33" s="43"/>
    </row>
    <row r="34" spans="2:16" ht="15">
      <c r="B34" s="5" t="s">
        <v>26</v>
      </c>
      <c r="C34" s="5" t="s">
        <v>90</v>
      </c>
      <c r="F34" s="48" t="s">
        <v>27</v>
      </c>
      <c r="G34" s="48"/>
      <c r="H34" s="48" t="s">
        <v>27</v>
      </c>
      <c r="I34" s="48"/>
      <c r="J34" s="48"/>
      <c r="K34" s="48"/>
      <c r="L34" s="48"/>
      <c r="M34" s="20"/>
      <c r="N34" s="20"/>
      <c r="O34" s="20"/>
      <c r="P34" s="20"/>
    </row>
    <row r="35" spans="3:12" ht="15">
      <c r="C35" s="5" t="s">
        <v>91</v>
      </c>
      <c r="F35" s="45">
        <v>0</v>
      </c>
      <c r="G35" s="43"/>
      <c r="H35" s="45">
        <v>0</v>
      </c>
      <c r="I35" s="43"/>
      <c r="J35" s="45">
        <f>F35</f>
        <v>0</v>
      </c>
      <c r="K35" s="43"/>
      <c r="L35" s="45">
        <f>H35</f>
        <v>0</v>
      </c>
    </row>
    <row r="36" spans="2:12" ht="15">
      <c r="B36" s="5" t="s">
        <v>29</v>
      </c>
      <c r="C36" s="5" t="s">
        <v>92</v>
      </c>
      <c r="F36" s="43">
        <f>F30-F35</f>
        <v>1960</v>
      </c>
      <c r="G36" s="43"/>
      <c r="H36" s="43">
        <f>H30-H35</f>
        <v>3025</v>
      </c>
      <c r="I36" s="43"/>
      <c r="J36" s="43">
        <f>J30-J35</f>
        <v>1960</v>
      </c>
      <c r="K36" s="43"/>
      <c r="L36" s="43">
        <f>L30-L35</f>
        <v>3025</v>
      </c>
    </row>
    <row r="37" spans="3:12" ht="15">
      <c r="C37" s="5" t="s">
        <v>93</v>
      </c>
      <c r="F37" s="43"/>
      <c r="G37" s="43"/>
      <c r="H37" s="43"/>
      <c r="I37" s="43"/>
      <c r="J37" s="43"/>
      <c r="K37" s="43"/>
      <c r="L37" s="43"/>
    </row>
    <row r="38" spans="3:12" ht="15">
      <c r="C38" s="5" t="s">
        <v>94</v>
      </c>
      <c r="F38" s="43"/>
      <c r="G38" s="43"/>
      <c r="H38" s="43"/>
      <c r="I38" s="43"/>
      <c r="J38" s="43"/>
      <c r="K38" s="43"/>
      <c r="L38" s="43"/>
    </row>
    <row r="39" spans="3:12" ht="15">
      <c r="C39" s="5" t="s">
        <v>28</v>
      </c>
      <c r="F39" s="43"/>
      <c r="G39" s="43"/>
      <c r="H39" s="43"/>
      <c r="I39" s="43"/>
      <c r="J39" s="43"/>
      <c r="K39" s="43"/>
      <c r="L39" s="43"/>
    </row>
    <row r="40" spans="2:14" ht="15">
      <c r="B40" s="5" t="s">
        <v>30</v>
      </c>
      <c r="C40" s="5" t="s">
        <v>107</v>
      </c>
      <c r="F40" s="45">
        <v>-712</v>
      </c>
      <c r="G40" s="43"/>
      <c r="H40" s="45">
        <v>-614</v>
      </c>
      <c r="I40" s="43"/>
      <c r="J40" s="45">
        <v>-712</v>
      </c>
      <c r="K40" s="43"/>
      <c r="L40" s="45">
        <v>-614</v>
      </c>
      <c r="M40" s="21"/>
      <c r="N40" s="21"/>
    </row>
    <row r="41" spans="2:14" ht="15">
      <c r="B41" s="5" t="s">
        <v>31</v>
      </c>
      <c r="C41" s="5" t="s">
        <v>31</v>
      </c>
      <c r="D41" s="5" t="s">
        <v>95</v>
      </c>
      <c r="F41" s="43">
        <f>+F40+F36</f>
        <v>1248</v>
      </c>
      <c r="G41" s="43"/>
      <c r="H41" s="43">
        <f>+H40+H36</f>
        <v>2411</v>
      </c>
      <c r="I41" s="43"/>
      <c r="J41" s="43">
        <f>+J40+J36</f>
        <v>1248</v>
      </c>
      <c r="K41" s="43"/>
      <c r="L41" s="43">
        <f>+L40+L36</f>
        <v>2411</v>
      </c>
      <c r="M41" s="21"/>
      <c r="N41" s="21"/>
    </row>
    <row r="42" spans="4:14" ht="15">
      <c r="D42" s="5" t="s">
        <v>32</v>
      </c>
      <c r="F42" s="43"/>
      <c r="G42" s="43"/>
      <c r="H42" s="43"/>
      <c r="I42" s="43"/>
      <c r="J42" s="43"/>
      <c r="K42" s="43"/>
      <c r="L42" s="43"/>
      <c r="M42" s="21"/>
      <c r="N42" s="21"/>
    </row>
    <row r="43" spans="4:14" ht="15">
      <c r="D43" s="5" t="s">
        <v>33</v>
      </c>
      <c r="F43" s="43"/>
      <c r="G43" s="43"/>
      <c r="H43" s="43"/>
      <c r="I43" s="43"/>
      <c r="J43" s="43"/>
      <c r="K43" s="43"/>
      <c r="L43" s="43"/>
      <c r="M43" s="21"/>
      <c r="N43" s="21"/>
    </row>
    <row r="44" spans="3:14" ht="15">
      <c r="C44" s="5" t="s">
        <v>34</v>
      </c>
      <c r="D44" s="5" t="s">
        <v>96</v>
      </c>
      <c r="F44" s="48">
        <v>0</v>
      </c>
      <c r="G44" s="48"/>
      <c r="H44" s="48">
        <v>0</v>
      </c>
      <c r="I44" s="48"/>
      <c r="J44" s="48">
        <f>F44</f>
        <v>0</v>
      </c>
      <c r="K44" s="48"/>
      <c r="L44" s="48">
        <f>H44</f>
        <v>0</v>
      </c>
      <c r="M44" s="52"/>
      <c r="N44" s="21"/>
    </row>
    <row r="45" spans="2:14" ht="15">
      <c r="B45" s="53" t="s">
        <v>35</v>
      </c>
      <c r="C45" s="5" t="s">
        <v>97</v>
      </c>
      <c r="F45" s="48"/>
      <c r="G45" s="48"/>
      <c r="H45" s="48"/>
      <c r="I45" s="48"/>
      <c r="J45" s="48"/>
      <c r="K45" s="48"/>
      <c r="L45" s="48"/>
      <c r="M45" s="52"/>
      <c r="N45" s="21"/>
    </row>
    <row r="46" spans="3:14" ht="15">
      <c r="C46" s="5" t="s">
        <v>98</v>
      </c>
      <c r="F46" s="45">
        <v>0</v>
      </c>
      <c r="G46" s="43"/>
      <c r="H46" s="45">
        <v>0</v>
      </c>
      <c r="I46" s="43"/>
      <c r="J46" s="45">
        <v>0</v>
      </c>
      <c r="K46" s="43"/>
      <c r="L46" s="45">
        <v>0</v>
      </c>
      <c r="M46" s="21"/>
      <c r="N46" s="21"/>
    </row>
    <row r="47" spans="2:14" ht="15">
      <c r="B47" s="5" t="s">
        <v>37</v>
      </c>
      <c r="C47" s="5" t="s">
        <v>99</v>
      </c>
      <c r="F47" s="43">
        <f>+F44+F41+F46</f>
        <v>1248</v>
      </c>
      <c r="G47" s="43"/>
      <c r="H47" s="43">
        <f>+H44+H41+H46</f>
        <v>2411</v>
      </c>
      <c r="I47" s="43"/>
      <c r="J47" s="43">
        <f>+J44+J41+J46</f>
        <v>1248</v>
      </c>
      <c r="K47" s="43"/>
      <c r="L47" s="43">
        <f>+L44+L41+L46</f>
        <v>2411</v>
      </c>
      <c r="M47" s="21"/>
      <c r="N47" s="21"/>
    </row>
    <row r="48" spans="3:14" ht="15">
      <c r="C48" s="5" t="s">
        <v>100</v>
      </c>
      <c r="F48" s="43"/>
      <c r="G48" s="43"/>
      <c r="H48" s="43"/>
      <c r="I48" s="43"/>
      <c r="J48" s="43"/>
      <c r="K48" s="43"/>
      <c r="L48" s="43"/>
      <c r="M48" s="21"/>
      <c r="N48" s="21"/>
    </row>
    <row r="49" spans="3:14" ht="15">
      <c r="C49" s="5" t="s">
        <v>36</v>
      </c>
      <c r="F49" s="43"/>
      <c r="G49" s="43"/>
      <c r="H49" s="43"/>
      <c r="I49" s="43"/>
      <c r="J49" s="43"/>
      <c r="K49" s="43"/>
      <c r="L49" s="43"/>
      <c r="M49" s="21"/>
      <c r="N49" s="21"/>
    </row>
    <row r="50" spans="6:14" ht="15">
      <c r="F50" s="43"/>
      <c r="G50" s="43"/>
      <c r="H50" s="43"/>
      <c r="I50" s="43"/>
      <c r="J50" s="43"/>
      <c r="K50" s="43"/>
      <c r="L50" s="43"/>
      <c r="M50" s="21"/>
      <c r="N50" s="21"/>
    </row>
    <row r="51" spans="2:12" ht="15">
      <c r="B51" s="5" t="s">
        <v>42</v>
      </c>
      <c r="C51" s="5" t="s">
        <v>31</v>
      </c>
      <c r="D51" s="5" t="s">
        <v>38</v>
      </c>
      <c r="F51" s="43">
        <v>0</v>
      </c>
      <c r="G51" s="43"/>
      <c r="H51" s="43">
        <v>0</v>
      </c>
      <c r="I51" s="43"/>
      <c r="J51" s="43">
        <f>F51</f>
        <v>0</v>
      </c>
      <c r="K51" s="43"/>
      <c r="L51" s="43">
        <f>H51</f>
        <v>0</v>
      </c>
    </row>
    <row r="52" spans="3:12" ht="15">
      <c r="C52" s="5" t="s">
        <v>34</v>
      </c>
      <c r="D52" s="5" t="s">
        <v>96</v>
      </c>
      <c r="F52" s="43">
        <v>0</v>
      </c>
      <c r="G52" s="43"/>
      <c r="H52" s="43">
        <v>0</v>
      </c>
      <c r="I52" s="43"/>
      <c r="J52" s="43">
        <f>F52</f>
        <v>0</v>
      </c>
      <c r="K52" s="43"/>
      <c r="L52" s="43">
        <f>H52</f>
        <v>0</v>
      </c>
    </row>
    <row r="53" spans="3:12" ht="15">
      <c r="C53" s="5" t="s">
        <v>39</v>
      </c>
      <c r="D53" s="5" t="s">
        <v>38</v>
      </c>
      <c r="F53" s="43">
        <f>+F51-F52</f>
        <v>0</v>
      </c>
      <c r="G53" s="43"/>
      <c r="H53" s="43">
        <f>+H51-H52</f>
        <v>0</v>
      </c>
      <c r="I53" s="43"/>
      <c r="J53" s="43">
        <f>F53</f>
        <v>0</v>
      </c>
      <c r="K53" s="43"/>
      <c r="L53" s="43">
        <f>H53</f>
        <v>0</v>
      </c>
    </row>
    <row r="54" spans="4:12" ht="15">
      <c r="D54" s="5" t="s">
        <v>40</v>
      </c>
      <c r="F54" s="43"/>
      <c r="G54" s="43"/>
      <c r="H54" s="43"/>
      <c r="I54" s="43"/>
      <c r="J54" s="43"/>
      <c r="K54" s="43"/>
      <c r="L54" s="43"/>
    </row>
    <row r="55" spans="4:12" ht="15">
      <c r="D55" s="5" t="s">
        <v>41</v>
      </c>
      <c r="F55" s="45"/>
      <c r="G55" s="43"/>
      <c r="H55" s="45"/>
      <c r="I55" s="43"/>
      <c r="J55" s="45"/>
      <c r="K55" s="43"/>
      <c r="L55" s="45"/>
    </row>
    <row r="56" spans="6:14" ht="15">
      <c r="F56" s="48"/>
      <c r="G56" s="48"/>
      <c r="H56" s="48"/>
      <c r="I56" s="48"/>
      <c r="J56" s="48"/>
      <c r="K56" s="48"/>
      <c r="L56" s="48"/>
      <c r="M56" s="20"/>
      <c r="N56" s="20"/>
    </row>
    <row r="57" spans="2:14" ht="15">
      <c r="B57" s="5" t="s">
        <v>101</v>
      </c>
      <c r="C57" s="5" t="s">
        <v>102</v>
      </c>
      <c r="F57" s="48"/>
      <c r="G57" s="48"/>
      <c r="H57" s="48"/>
      <c r="I57" s="48"/>
      <c r="J57" s="48"/>
      <c r="K57" s="48"/>
      <c r="L57" s="48"/>
      <c r="M57" s="20"/>
      <c r="N57" s="20"/>
    </row>
    <row r="58" spans="3:12" ht="15">
      <c r="C58" s="5" t="s">
        <v>103</v>
      </c>
      <c r="F58" s="45">
        <f>+F53+F47</f>
        <v>1248</v>
      </c>
      <c r="G58" s="43"/>
      <c r="H58" s="45">
        <f>+H53+H47</f>
        <v>2411</v>
      </c>
      <c r="I58" s="43"/>
      <c r="J58" s="45">
        <f>+J53+J47</f>
        <v>1248</v>
      </c>
      <c r="K58" s="45">
        <f>+K53+K47</f>
        <v>0</v>
      </c>
      <c r="L58" s="45">
        <f>+L53+L47</f>
        <v>2411</v>
      </c>
    </row>
    <row r="59" spans="6:12" ht="15">
      <c r="F59" s="43"/>
      <c r="G59" s="43"/>
      <c r="H59" s="43"/>
      <c r="I59" s="43"/>
      <c r="J59" s="43"/>
      <c r="K59" s="43"/>
      <c r="L59" s="43"/>
    </row>
    <row r="60" spans="1:12" ht="15">
      <c r="A60" s="19" t="s">
        <v>43</v>
      </c>
      <c r="B60" s="5" t="s">
        <v>14</v>
      </c>
      <c r="C60" s="5" t="s">
        <v>44</v>
      </c>
      <c r="F60" s="43"/>
      <c r="G60" s="43"/>
      <c r="H60" s="43"/>
      <c r="I60" s="43"/>
      <c r="J60" s="43"/>
      <c r="K60" s="43"/>
      <c r="L60" s="43"/>
    </row>
    <row r="61" spans="3:12" ht="15">
      <c r="C61" s="5" t="s">
        <v>104</v>
      </c>
      <c r="F61" s="43"/>
      <c r="G61" s="43"/>
      <c r="H61" s="43"/>
      <c r="I61" s="43"/>
      <c r="J61" s="43"/>
      <c r="K61" s="43"/>
      <c r="L61" s="43"/>
    </row>
    <row r="62" spans="3:12" ht="15">
      <c r="C62" s="5" t="s">
        <v>45</v>
      </c>
      <c r="F62" s="43"/>
      <c r="G62" s="43"/>
      <c r="H62" s="43"/>
      <c r="I62" s="43"/>
      <c r="J62" s="43"/>
      <c r="K62" s="43"/>
      <c r="L62" s="43"/>
    </row>
    <row r="63" spans="3:12" ht="15">
      <c r="C63" s="5" t="s">
        <v>46</v>
      </c>
      <c r="F63" s="43"/>
      <c r="G63" s="43"/>
      <c r="H63" s="43"/>
      <c r="I63" s="43"/>
      <c r="J63" s="43"/>
      <c r="K63" s="43"/>
      <c r="L63" s="43"/>
    </row>
    <row r="64" spans="3:12" ht="15">
      <c r="C64" s="5" t="s">
        <v>31</v>
      </c>
      <c r="D64" s="5" t="s">
        <v>47</v>
      </c>
      <c r="F64" s="43"/>
      <c r="G64" s="43"/>
      <c r="H64" s="43"/>
      <c r="I64" s="43"/>
      <c r="J64" s="43"/>
      <c r="K64" s="43"/>
      <c r="L64" s="43"/>
    </row>
    <row r="65" spans="4:13" ht="15">
      <c r="D65" s="5" t="s">
        <v>82</v>
      </c>
      <c r="F65" s="49">
        <f>+F47/46000*100</f>
        <v>2.7130434782608694</v>
      </c>
      <c r="G65" s="43"/>
      <c r="H65" s="49">
        <f>+H47/46000*100</f>
        <v>5.241304347826087</v>
      </c>
      <c r="I65" s="51"/>
      <c r="J65" s="49">
        <f>+J47/46000*100</f>
        <v>2.7130434782608694</v>
      </c>
      <c r="K65" s="43"/>
      <c r="L65" s="49">
        <f>+L47/46000*100</f>
        <v>5.241304347826087</v>
      </c>
      <c r="M65" s="50"/>
    </row>
    <row r="66" spans="3:12" ht="15">
      <c r="C66" s="5" t="s">
        <v>34</v>
      </c>
      <c r="D66" s="5" t="s">
        <v>48</v>
      </c>
      <c r="F66" s="49">
        <v>0</v>
      </c>
      <c r="G66" s="43"/>
      <c r="H66" s="49">
        <v>0</v>
      </c>
      <c r="I66" s="43"/>
      <c r="J66" s="43">
        <v>0</v>
      </c>
      <c r="K66" s="43"/>
      <c r="L66" s="43">
        <v>0</v>
      </c>
    </row>
    <row r="67" spans="6:12" ht="15">
      <c r="F67" s="43"/>
      <c r="G67" s="43"/>
      <c r="H67" s="43"/>
      <c r="I67" s="43"/>
      <c r="J67" s="43"/>
      <c r="K67" s="43"/>
      <c r="L67" s="43"/>
    </row>
    <row r="68" ht="15">
      <c r="D68" s="5" t="s">
        <v>27</v>
      </c>
    </row>
    <row r="71" ht="14.25">
      <c r="A71" s="5"/>
    </row>
  </sheetData>
  <printOptions gridLines="1" horizontalCentered="1"/>
  <pageMargins left="0.24" right="0" top="0" bottom="0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7">
      <selection activeCell="A11" sqref="A11:IV11"/>
    </sheetView>
  </sheetViews>
  <sheetFormatPr defaultColWidth="9.140625" defaultRowHeight="12.75"/>
  <cols>
    <col min="1" max="1" width="5.00390625" style="3" customWidth="1"/>
    <col min="2" max="3" width="5.00390625" style="5" customWidth="1"/>
    <col min="4" max="4" width="9.140625" style="5" customWidth="1"/>
    <col min="5" max="5" width="26.8515625" style="5" customWidth="1"/>
    <col min="6" max="6" width="16.7109375" style="5" customWidth="1"/>
    <col min="7" max="7" width="5.421875" style="5" customWidth="1"/>
    <col min="8" max="8" width="16.7109375" style="5" customWidth="1"/>
    <col min="9" max="16384" width="9.140625" style="5" customWidth="1"/>
  </cols>
  <sheetData>
    <row r="1" spans="1:8" ht="23.25">
      <c r="A1" s="22" t="s">
        <v>0</v>
      </c>
      <c r="B1" s="2"/>
      <c r="C1" s="2"/>
      <c r="D1" s="2"/>
      <c r="E1" s="2"/>
      <c r="H1" s="23"/>
    </row>
    <row r="2" spans="1:8" ht="9" customHeight="1">
      <c r="A2" s="22"/>
      <c r="B2" s="2"/>
      <c r="C2" s="2"/>
      <c r="D2" s="2"/>
      <c r="E2" s="2"/>
      <c r="H2" s="23"/>
    </row>
    <row r="3" ht="15">
      <c r="A3" s="24" t="s">
        <v>112</v>
      </c>
    </row>
    <row r="4" ht="15">
      <c r="A4" s="24"/>
    </row>
    <row r="5" ht="14.25" customHeight="1">
      <c r="A5" s="3" t="s">
        <v>27</v>
      </c>
    </row>
    <row r="6" spans="6:8" ht="14.25" customHeight="1">
      <c r="F6" s="25" t="s">
        <v>49</v>
      </c>
      <c r="G6" s="10"/>
      <c r="H6" s="25" t="s">
        <v>49</v>
      </c>
    </row>
    <row r="7" spans="6:8" ht="14.25" customHeight="1">
      <c r="F7" s="26" t="s">
        <v>50</v>
      </c>
      <c r="G7" s="10"/>
      <c r="H7" s="26" t="s">
        <v>51</v>
      </c>
    </row>
    <row r="8" spans="6:8" ht="14.25" customHeight="1">
      <c r="F8" s="26" t="s">
        <v>5</v>
      </c>
      <c r="G8" s="10"/>
      <c r="H8" s="26" t="s">
        <v>52</v>
      </c>
    </row>
    <row r="9" spans="6:8" ht="14.25" customHeight="1">
      <c r="F9" s="26" t="s">
        <v>8</v>
      </c>
      <c r="G9" s="10"/>
      <c r="H9" s="26" t="s">
        <v>53</v>
      </c>
    </row>
    <row r="10" spans="6:8" ht="14.25" customHeight="1">
      <c r="F10" s="27" t="s">
        <v>110</v>
      </c>
      <c r="G10" s="10"/>
      <c r="H10" s="27" t="s">
        <v>108</v>
      </c>
    </row>
    <row r="11" spans="6:8" ht="14.25" customHeight="1">
      <c r="F11" s="28" t="s">
        <v>12</v>
      </c>
      <c r="G11" s="10"/>
      <c r="H11" s="28" t="s">
        <v>12</v>
      </c>
    </row>
    <row r="12" spans="6:8" ht="14.25" customHeight="1">
      <c r="F12" s="20"/>
      <c r="H12" s="20"/>
    </row>
    <row r="13" spans="1:8" ht="14.25" customHeight="1">
      <c r="A13" s="29">
        <v>1</v>
      </c>
      <c r="B13" s="5" t="s">
        <v>54</v>
      </c>
      <c r="F13" s="33">
        <v>59147</v>
      </c>
      <c r="G13" s="33"/>
      <c r="H13" s="33">
        <v>56082</v>
      </c>
    </row>
    <row r="14" spans="1:8" ht="14.25" customHeight="1">
      <c r="A14" s="3">
        <f>1+A13</f>
        <v>2</v>
      </c>
      <c r="B14" s="5" t="s">
        <v>55</v>
      </c>
      <c r="F14" s="34"/>
      <c r="G14" s="33"/>
      <c r="H14" s="34"/>
    </row>
    <row r="15" spans="1:8" ht="14.25" customHeight="1">
      <c r="A15" s="3">
        <f>1+A14</f>
        <v>3</v>
      </c>
      <c r="B15" s="5" t="s">
        <v>56</v>
      </c>
      <c r="F15" s="33">
        <v>25</v>
      </c>
      <c r="G15" s="33"/>
      <c r="H15" s="33">
        <v>25</v>
      </c>
    </row>
    <row r="16" spans="1:8" ht="14.25" customHeight="1">
      <c r="A16" s="3">
        <f>1+A15</f>
        <v>4</v>
      </c>
      <c r="B16" s="5" t="s">
        <v>57</v>
      </c>
      <c r="F16" s="33">
        <v>597</v>
      </c>
      <c r="G16" s="33"/>
      <c r="H16" s="33">
        <v>605</v>
      </c>
    </row>
    <row r="17" spans="6:8" ht="14.25" customHeight="1">
      <c r="F17" s="33"/>
      <c r="G17" s="33"/>
      <c r="H17" s="33"/>
    </row>
    <row r="18" spans="1:8" ht="14.25" customHeight="1">
      <c r="A18" s="3">
        <f>1+A16</f>
        <v>5</v>
      </c>
      <c r="B18" s="5" t="s">
        <v>58</v>
      </c>
      <c r="F18" s="35"/>
      <c r="G18" s="33"/>
      <c r="H18" s="35"/>
    </row>
    <row r="19" spans="3:8" ht="14.25" customHeight="1">
      <c r="C19" s="30" t="s">
        <v>59</v>
      </c>
      <c r="D19" s="30"/>
      <c r="F19" s="36">
        <v>20912</v>
      </c>
      <c r="G19" s="33"/>
      <c r="H19" s="36">
        <v>21214</v>
      </c>
    </row>
    <row r="20" spans="3:8" ht="14.25" customHeight="1">
      <c r="C20" s="30" t="s">
        <v>60</v>
      </c>
      <c r="D20" s="30"/>
      <c r="F20" s="36">
        <v>17933</v>
      </c>
      <c r="G20" s="33"/>
      <c r="H20" s="36">
        <v>18885</v>
      </c>
    </row>
    <row r="21" spans="3:8" ht="14.25" customHeight="1">
      <c r="C21" s="30" t="s">
        <v>61</v>
      </c>
      <c r="D21" s="30"/>
      <c r="F21" s="36">
        <v>3548</v>
      </c>
      <c r="G21" s="33"/>
      <c r="H21" s="36">
        <v>2280</v>
      </c>
    </row>
    <row r="22" spans="3:8" ht="14.25" customHeight="1">
      <c r="C22" s="30" t="s">
        <v>62</v>
      </c>
      <c r="D22" s="30"/>
      <c r="F22" s="36">
        <v>1763</v>
      </c>
      <c r="G22" s="33"/>
      <c r="H22" s="36">
        <v>1864</v>
      </c>
    </row>
    <row r="23" spans="3:8" ht="14.25" customHeight="1">
      <c r="C23" s="30" t="s">
        <v>63</v>
      </c>
      <c r="D23" s="30"/>
      <c r="F23" s="36">
        <v>11064</v>
      </c>
      <c r="G23" s="33"/>
      <c r="H23" s="44">
        <v>8607</v>
      </c>
    </row>
    <row r="24" spans="6:8" ht="18" customHeight="1">
      <c r="F24" s="37">
        <f>SUM(F19:F23)</f>
        <v>55220</v>
      </c>
      <c r="G24" s="33"/>
      <c r="H24" s="37">
        <f>SUM(H19:H23)</f>
        <v>52850</v>
      </c>
    </row>
    <row r="25" spans="6:8" ht="18" customHeight="1">
      <c r="F25" s="36"/>
      <c r="G25" s="33"/>
      <c r="H25" s="36"/>
    </row>
    <row r="26" spans="1:8" ht="14.25" customHeight="1">
      <c r="A26" s="3">
        <f>1+A18</f>
        <v>6</v>
      </c>
      <c r="B26" s="5" t="s">
        <v>64</v>
      </c>
      <c r="F26" s="36"/>
      <c r="G26" s="33"/>
      <c r="H26" s="36"/>
    </row>
    <row r="27" spans="3:8" ht="14.25" customHeight="1">
      <c r="C27" s="30" t="s">
        <v>65</v>
      </c>
      <c r="D27" s="30"/>
      <c r="F27" s="36">
        <v>7377</v>
      </c>
      <c r="G27" s="33"/>
      <c r="H27" s="36">
        <v>8411</v>
      </c>
    </row>
    <row r="28" spans="3:8" ht="14.25" customHeight="1">
      <c r="C28" s="30" t="s">
        <v>66</v>
      </c>
      <c r="D28" s="30"/>
      <c r="F28" s="36">
        <v>12922</v>
      </c>
      <c r="G28" s="33"/>
      <c r="H28" s="36">
        <v>12108</v>
      </c>
    </row>
    <row r="29" spans="3:8" ht="14.25" customHeight="1">
      <c r="C29" s="30" t="s">
        <v>67</v>
      </c>
      <c r="D29" s="30"/>
      <c r="F29" s="36">
        <v>5361</v>
      </c>
      <c r="G29" s="33"/>
      <c r="H29" s="36">
        <v>5005</v>
      </c>
    </row>
    <row r="30" spans="3:8" ht="14.25" customHeight="1">
      <c r="C30" s="30" t="s">
        <v>68</v>
      </c>
      <c r="D30" s="30"/>
      <c r="F30" s="36">
        <v>268</v>
      </c>
      <c r="G30" s="33"/>
      <c r="H30" s="36">
        <v>300</v>
      </c>
    </row>
    <row r="31" spans="3:8" ht="14.25" customHeight="1">
      <c r="C31" s="30" t="s">
        <v>83</v>
      </c>
      <c r="D31" s="30"/>
      <c r="F31" s="38">
        <v>0</v>
      </c>
      <c r="G31" s="33"/>
      <c r="H31" s="38">
        <v>0</v>
      </c>
    </row>
    <row r="32" spans="6:8" ht="18" customHeight="1">
      <c r="F32" s="37">
        <f>SUM(F27:F31)</f>
        <v>25928</v>
      </c>
      <c r="G32" s="33"/>
      <c r="H32" s="37">
        <f>SUM(H27:H31)</f>
        <v>25824</v>
      </c>
    </row>
    <row r="33" spans="6:8" ht="14.25" customHeight="1">
      <c r="F33" s="39"/>
      <c r="G33" s="33"/>
      <c r="H33" s="39"/>
    </row>
    <row r="34" spans="1:8" ht="14.25" customHeight="1" thickBot="1">
      <c r="A34" s="3">
        <v>7</v>
      </c>
      <c r="B34" s="5" t="s">
        <v>69</v>
      </c>
      <c r="F34" s="40">
        <f>+F24-F32</f>
        <v>29292</v>
      </c>
      <c r="G34" s="33"/>
      <c r="H34" s="40">
        <f>+H24-H32</f>
        <v>27026</v>
      </c>
    </row>
    <row r="35" spans="6:8" ht="18" customHeight="1" thickBot="1">
      <c r="F35" s="41">
        <f>SUM(F13:F16)+F34</f>
        <v>89061</v>
      </c>
      <c r="G35" s="33"/>
      <c r="H35" s="41">
        <f>SUM(H13:H16)+H34</f>
        <v>83738</v>
      </c>
    </row>
    <row r="36" spans="6:8" ht="21" customHeight="1">
      <c r="F36" s="39"/>
      <c r="G36" s="33"/>
      <c r="H36" s="39"/>
    </row>
    <row r="37" spans="1:8" ht="14.25" customHeight="1">
      <c r="A37" s="3">
        <v>8</v>
      </c>
      <c r="B37" s="5" t="s">
        <v>70</v>
      </c>
      <c r="F37" s="33">
        <v>46000</v>
      </c>
      <c r="G37" s="33"/>
      <c r="H37" s="34">
        <v>46000</v>
      </c>
    </row>
    <row r="38" spans="2:8" ht="14.25" customHeight="1">
      <c r="B38" s="31" t="s">
        <v>71</v>
      </c>
      <c r="C38" s="32"/>
      <c r="D38" s="32"/>
      <c r="F38" s="33"/>
      <c r="G38" s="33"/>
      <c r="H38" s="33"/>
    </row>
    <row r="39" spans="3:8" ht="14.25" customHeight="1">
      <c r="C39" s="30" t="s">
        <v>72</v>
      </c>
      <c r="F39" s="33">
        <v>7396</v>
      </c>
      <c r="G39" s="33"/>
      <c r="H39" s="33">
        <v>7399</v>
      </c>
    </row>
    <row r="40" spans="3:8" ht="14.25" customHeight="1">
      <c r="C40" s="30" t="s">
        <v>73</v>
      </c>
      <c r="F40" s="33">
        <v>9100</v>
      </c>
      <c r="G40" s="33"/>
      <c r="H40" s="33">
        <v>9100</v>
      </c>
    </row>
    <row r="41" spans="3:8" ht="14.25" customHeight="1">
      <c r="C41" s="30" t="s">
        <v>74</v>
      </c>
      <c r="F41" s="33">
        <v>-28850</v>
      </c>
      <c r="G41" s="33"/>
      <c r="H41" s="33">
        <v>-28850</v>
      </c>
    </row>
    <row r="42" spans="3:8" ht="14.25" customHeight="1">
      <c r="C42" s="30" t="s">
        <v>75</v>
      </c>
      <c r="F42" s="33">
        <v>81</v>
      </c>
      <c r="G42" s="33"/>
      <c r="H42" s="33">
        <v>81</v>
      </c>
    </row>
    <row r="43" spans="3:8" ht="14.25" customHeight="1">
      <c r="C43" s="30" t="s">
        <v>76</v>
      </c>
      <c r="F43" s="42">
        <v>46290</v>
      </c>
      <c r="G43" s="33"/>
      <c r="H43" s="42">
        <v>45042</v>
      </c>
    </row>
    <row r="44" spans="3:8" ht="14.25" customHeight="1">
      <c r="C44" s="5" t="s">
        <v>77</v>
      </c>
      <c r="F44" s="33">
        <f>SUM(F37:F43)</f>
        <v>80017</v>
      </c>
      <c r="G44" s="33"/>
      <c r="H44" s="33">
        <f>SUM(H37:H43)</f>
        <v>78772</v>
      </c>
    </row>
    <row r="45" spans="6:8" ht="14.25" customHeight="1">
      <c r="F45" s="33"/>
      <c r="G45" s="33"/>
      <c r="H45" s="33"/>
    </row>
    <row r="46" spans="1:8" ht="14.25" customHeight="1">
      <c r="A46" s="3">
        <v>9</v>
      </c>
      <c r="B46" s="5" t="s">
        <v>78</v>
      </c>
      <c r="F46" s="33">
        <v>0</v>
      </c>
      <c r="G46" s="33"/>
      <c r="H46" s="33">
        <v>0</v>
      </c>
    </row>
    <row r="47" spans="1:8" ht="14.25" customHeight="1">
      <c r="A47" s="3">
        <f>1+A46</f>
        <v>10</v>
      </c>
      <c r="B47" s="5" t="s">
        <v>79</v>
      </c>
      <c r="F47" s="33">
        <v>6446</v>
      </c>
      <c r="G47" s="33"/>
      <c r="H47" s="33">
        <v>2368</v>
      </c>
    </row>
    <row r="48" spans="1:8" ht="14.25" customHeight="1" thickBot="1">
      <c r="A48" s="3">
        <f>1+A47</f>
        <v>11</v>
      </c>
      <c r="B48" s="5" t="s">
        <v>80</v>
      </c>
      <c r="F48" s="40">
        <v>2598</v>
      </c>
      <c r="G48" s="33"/>
      <c r="H48" s="40">
        <v>2598</v>
      </c>
    </row>
    <row r="49" spans="6:8" ht="18" customHeight="1" thickBot="1">
      <c r="F49" s="40">
        <f>SUM(F44:F48)</f>
        <v>89061</v>
      </c>
      <c r="G49" s="33"/>
      <c r="H49" s="40">
        <f>SUM(H44:H48)</f>
        <v>83738</v>
      </c>
    </row>
    <row r="50" spans="6:8" ht="19.5" customHeight="1">
      <c r="F50" s="33"/>
      <c r="G50" s="33"/>
      <c r="H50" s="33"/>
    </row>
    <row r="51" spans="1:8" ht="14.25" customHeight="1">
      <c r="A51" s="3">
        <v>12</v>
      </c>
      <c r="B51" s="5" t="s">
        <v>81</v>
      </c>
      <c r="F51" s="54">
        <f>(+F44-F16-49)/F37*100</f>
        <v>172.54565217391306</v>
      </c>
      <c r="G51" s="33"/>
      <c r="H51" s="33">
        <f>(+H44-H16-49)/H37*100</f>
        <v>169.8217391304348</v>
      </c>
    </row>
    <row r="52" spans="6:8" ht="14.25" customHeight="1">
      <c r="F52" s="33"/>
      <c r="G52" s="33"/>
      <c r="H52" s="33"/>
    </row>
    <row r="53" spans="6:8" ht="14.25" customHeight="1">
      <c r="F53" s="33"/>
      <c r="G53" s="33"/>
      <c r="H53" s="33"/>
    </row>
    <row r="54" spans="6:8" ht="14.25" hidden="1">
      <c r="F54" s="33">
        <f>+F35-F49</f>
        <v>0</v>
      </c>
      <c r="G54" s="33"/>
      <c r="H54" s="33">
        <f>+H35-H49</f>
        <v>0</v>
      </c>
    </row>
  </sheetData>
  <printOptions gridLines="1" horizontalCentered="1"/>
  <pageMargins left="0.25" right="0.25" top="0.5" bottom="0.5" header="0.25" footer="0.2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cp:lastPrinted>2002-03-15T09:10:27Z</cp:lastPrinted>
  <dcterms:created xsi:type="dcterms:W3CDTF">2000-03-27T10:17:05Z</dcterms:created>
  <dcterms:modified xsi:type="dcterms:W3CDTF">2002-03-15T09:11:00Z</dcterms:modified>
  <cp:category/>
  <cp:version/>
  <cp:contentType/>
  <cp:contentStatus/>
</cp:coreProperties>
</file>